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agutaVA\Desktop\Реализация кабеля-брак\СЛА-ЗАР\"/>
    </mc:Choice>
  </mc:AlternateContent>
  <bookViews>
    <workbookView xWindow="0" yWindow="0" windowWidth="28800" windowHeight="12300"/>
  </bookViews>
  <sheets>
    <sheet name="3.1.1А" sheetId="2" r:id="rId1"/>
    <sheet name="3.1.2А" sheetId="6" r:id="rId2"/>
  </sheets>
  <externalReferences>
    <externalReference r:id="rId3"/>
  </externalReferences>
  <definedNames>
    <definedName name="_xlnm.Print_Area" localSheetId="0">'3.1.1А'!$A$1:$I$16</definedName>
    <definedName name="Сечение">[1]Классификатор!$I$3:$I$12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H6" i="6"/>
  <c r="H12" i="2" l="1"/>
  <c r="H11" i="2"/>
  <c r="H10" i="2"/>
  <c r="H9" i="2"/>
  <c r="H8" i="2"/>
  <c r="F7" i="2"/>
  <c r="H6" i="2"/>
  <c r="A6" i="2"/>
  <c r="H5" i="2"/>
  <c r="H7" i="2" s="1"/>
  <c r="H13" i="2" l="1"/>
  <c r="H14" i="2" s="1"/>
  <c r="J5" i="6"/>
  <c r="J6" i="6" s="1"/>
</calcChain>
</file>

<file path=xl/comments1.xml><?xml version="1.0" encoding="utf-8"?>
<comments xmlns="http://schemas.openxmlformats.org/spreadsheetml/2006/main">
  <authors>
    <author>Рольнов Александр Владимирович</author>
  </authors>
  <commentList>
    <comment ref="I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Заказчиком наименование,  номенклатура и количество б/у КПП, местонахождение</t>
        </r>
      </text>
    </comment>
  </commentList>
</comments>
</file>

<file path=xl/sharedStrings.xml><?xml version="1.0" encoding="utf-8"?>
<sst xmlns="http://schemas.openxmlformats.org/spreadsheetml/2006/main" count="79" uniqueCount="44">
  <si>
    <t>3х16</t>
  </si>
  <si>
    <t>Марка кабеля</t>
  </si>
  <si>
    <t>Сечение</t>
  </si>
  <si>
    <t>Материал ТПЖ</t>
  </si>
  <si>
    <t>Медь</t>
  </si>
  <si>
    <t>Х</t>
  </si>
  <si>
    <t>подпись, печать</t>
  </si>
  <si>
    <t>ИТОГО:</t>
  </si>
  <si>
    <t>Указать</t>
  </si>
  <si>
    <t>Длина, м</t>
  </si>
  <si>
    <t xml:space="preserve">Указать </t>
  </si>
  <si>
    <t>Нормативный документ (ТУ, ГОСТ)</t>
  </si>
  <si>
    <t>Характеристики изделия</t>
  </si>
  <si>
    <t>Цена изделия без НДС; руб/м</t>
  </si>
  <si>
    <t>Стоимость без НДС; руб</t>
  </si>
  <si>
    <t>Местонахождение</t>
  </si>
  <si>
    <t>(Фамилия И.О.)</t>
  </si>
  <si>
    <t>230 освинцован.</t>
  </si>
  <si>
    <t>130 полиэтилен</t>
  </si>
  <si>
    <t>Полное наименование изделия (кабеля нефтепогружные для УЭПН)</t>
  </si>
  <si>
    <t>Цена без НДС; руб/м</t>
  </si>
  <si>
    <t xml:space="preserve">Должность </t>
  </si>
  <si>
    <t>№ п/п</t>
  </si>
  <si>
    <t>3х13</t>
  </si>
  <si>
    <t>Приложение 3.1А</t>
  </si>
  <si>
    <t>Таблица 3.1.1А</t>
  </si>
  <si>
    <t>№ кабельного барабана</t>
  </si>
  <si>
    <t>Ориентировочные физические объемы поставки; м</t>
  </si>
  <si>
    <t>Стоимость без НДС, руб.</t>
  </si>
  <si>
    <t>Таблица 3.1.2А</t>
  </si>
  <si>
    <t>ИТОГО полиэтилен:</t>
  </si>
  <si>
    <t>ИТОГО освинцованный:</t>
  </si>
  <si>
    <t>СЗ 1133</t>
  </si>
  <si>
    <t>СЗ 7012</t>
  </si>
  <si>
    <t>СЗ 0364</t>
  </si>
  <si>
    <t>СЗ 1085</t>
  </si>
  <si>
    <t>СЗ 2358</t>
  </si>
  <si>
    <t>СЗ 2624</t>
  </si>
  <si>
    <t>СЗ 6719</t>
  </si>
  <si>
    <t>ИТОГО по ООО "Сладковско-Заречное":</t>
  </si>
  <si>
    <t xml:space="preserve">Тюменская область, ХМАО-Югра,
 г. Нефтеюганск, пром-зона Пионерная, проезд 5П, стр. 3/3, 
ООО «Сервис Центр ЭПУ» </t>
  </si>
  <si>
    <r>
      <t>Поставка в 2025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"ХХХХХХХ"</t>
    </r>
    <r>
      <rPr>
        <b/>
        <sz val="12"/>
        <color theme="1"/>
        <rFont val="Times New Roman"/>
        <family val="1"/>
        <charset val="204"/>
      </rPr>
      <t xml:space="preserve">  нового кабеля для установок погружных электронасосов в адрес Заказчика ООО "Сладковско-Заречное" на условиях взаимозачета встречных однородных требований по поставке б/у КПП, физические объемы которой приведены в Таблице 3.1.1А</t>
    </r>
  </si>
  <si>
    <r>
      <t>Покупка в 2025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"ХХХХХХХХ"</t>
    </r>
    <r>
      <rPr>
        <b/>
        <sz val="12"/>
        <color theme="1"/>
        <rFont val="Times New Roman"/>
        <family val="1"/>
        <charset val="204"/>
      </rPr>
      <t xml:space="preserve"> кабельно-проводниковой продукции б/у, находящейся в собственности Заказчика 
ООО "Сладковско-Заречное" на условиях взаимозачета встречных однородных требований по поставке нового кабеля для установок погружных электронасосов, физические объемы которого приведены в Таблице 3.1.2А</t>
    </r>
  </si>
  <si>
    <r>
      <t>1. материал ТПЖ: медь;
2. термостойкость: не ниже 230 ⁰С;
3. номинальное напряжение 4 кВ;
4. число и номинальное сечение жил: 3х16 мм2;
5. изоляция из композиции на основе этиленпропиленового каучука;
6. оболочка из свинцового сплава каждой жиле;
7. подушка в виде оплетки нитями и/или обмотки лентой;
8</t>
    </r>
    <r>
      <rPr>
        <b/>
        <sz val="10"/>
        <rFont val="Times New Roman"/>
        <family val="1"/>
        <charset val="204"/>
      </rPr>
      <t>. бороня: из стальной нержавеющей ленты (Бк)</t>
    </r>
    <r>
      <rPr>
        <b/>
        <i/>
        <sz val="10"/>
        <rFont val="Times New Roman"/>
        <family val="1"/>
        <charset val="204"/>
      </rPr>
      <t>;</t>
    </r>
    <r>
      <rPr>
        <sz val="10"/>
        <rFont val="Times New Roman"/>
        <family val="1"/>
        <charset val="204"/>
      </rPr>
      <t xml:space="preserve">
9. частота: 70 Гц;
10. исполнение: плоское.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</si>
</sst>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#,##0_ ;[Red]\-#,##0\ "/>
  </numFmts>
  <fonts count="44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6" fillId="0" borderId="0">
      <alignment horizontal="left"/>
    </xf>
    <xf numFmtId="0" fontId="4" fillId="0" borderId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85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1" fontId="32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" fontId="36" fillId="0" borderId="19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right" vertical="center" wrapText="1"/>
    </xf>
    <xf numFmtId="166" fontId="25" fillId="0" borderId="0" xfId="0" applyNumberFormat="1" applyFont="1" applyAlignment="1">
      <alignment horizontal="center" vertical="center" wrapText="1"/>
    </xf>
    <xf numFmtId="4" fontId="40" fillId="0" borderId="2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wrapText="1"/>
    </xf>
    <xf numFmtId="4" fontId="40" fillId="0" borderId="18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right" wrapText="1"/>
    </xf>
    <xf numFmtId="0" fontId="24" fillId="0" borderId="1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7" xfId="0" applyNumberFormat="1" applyFont="1" applyBorder="1" applyAlignment="1">
      <alignment horizontal="center" vertical="center" wrapText="1"/>
    </xf>
    <xf numFmtId="4" fontId="34" fillId="0" borderId="12" xfId="0" applyNumberFormat="1" applyFont="1" applyBorder="1" applyAlignment="1">
      <alignment horizontal="center" vertical="center" wrapText="1"/>
    </xf>
    <xf numFmtId="4" fontId="27" fillId="0" borderId="24" xfId="0" applyNumberFormat="1" applyFont="1" applyFill="1" applyBorder="1" applyAlignment="1">
      <alignment horizontal="center" vertical="center" wrapText="1"/>
    </xf>
    <xf numFmtId="167" fontId="31" fillId="0" borderId="0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166" fontId="25" fillId="0" borderId="0" xfId="0" applyNumberFormat="1" applyFont="1" applyFill="1" applyAlignment="1">
      <alignment horizontal="center" vertical="center" wrapText="1"/>
    </xf>
    <xf numFmtId="166" fontId="24" fillId="0" borderId="0" xfId="0" applyNumberFormat="1" applyFont="1" applyFill="1" applyAlignment="1">
      <alignment horizontal="center" vertical="center" wrapText="1"/>
    </xf>
    <xf numFmtId="3" fontId="35" fillId="0" borderId="24" xfId="0" applyNumberFormat="1" applyFont="1" applyFill="1" applyBorder="1" applyAlignment="1">
      <alignment horizontal="center" vertical="center" wrapText="1"/>
    </xf>
    <xf numFmtId="4" fontId="35" fillId="0" borderId="14" xfId="0" applyNumberFormat="1" applyFont="1" applyFill="1" applyBorder="1" applyAlignment="1">
      <alignment horizontal="center" vertical="center" wrapText="1"/>
    </xf>
    <xf numFmtId="4" fontId="35" fillId="0" borderId="24" xfId="0" applyNumberFormat="1" applyFont="1" applyFill="1" applyBorder="1" applyAlignment="1">
      <alignment horizontal="center" vertical="center" wrapText="1"/>
    </xf>
    <xf numFmtId="3" fontId="30" fillId="0" borderId="27" xfId="0" applyNumberFormat="1" applyFont="1" applyFill="1" applyBorder="1" applyAlignment="1">
      <alignment horizontal="center" vertical="center" wrapText="1"/>
    </xf>
    <xf numFmtId="3" fontId="37" fillId="0" borderId="24" xfId="0" applyNumberFormat="1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4" fontId="36" fillId="0" borderId="31" xfId="0" applyNumberFormat="1" applyFont="1" applyFill="1" applyBorder="1" applyAlignment="1">
      <alignment horizontal="center" vertical="center" wrapText="1"/>
    </xf>
    <xf numFmtId="3" fontId="30" fillId="0" borderId="31" xfId="0" applyNumberFormat="1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4" fontId="40" fillId="0" borderId="35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3" fontId="30" fillId="0" borderId="13" xfId="0" applyNumberFormat="1" applyFont="1" applyFill="1" applyBorder="1" applyAlignment="1">
      <alignment horizontal="center" vertical="center" wrapText="1"/>
    </xf>
    <xf numFmtId="4" fontId="36" fillId="0" borderId="13" xfId="0" applyNumberFormat="1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4" fontId="37" fillId="0" borderId="14" xfId="0" applyNumberFormat="1" applyFont="1" applyFill="1" applyBorder="1" applyAlignment="1">
      <alignment horizontal="center" vertical="center" wrapText="1"/>
    </xf>
    <xf numFmtId="4" fontId="37" fillId="0" borderId="24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Alignment="1">
      <alignment horizontal="center" vertical="top" wrapText="1"/>
    </xf>
    <xf numFmtId="166" fontId="25" fillId="0" borderId="18" xfId="0" applyNumberFormat="1" applyFont="1" applyBorder="1" applyAlignment="1">
      <alignment horizontal="center" wrapText="1"/>
    </xf>
    <xf numFmtId="166" fontId="25" fillId="0" borderId="30" xfId="0" applyNumberFormat="1" applyFont="1" applyFill="1" applyBorder="1" applyAlignment="1">
      <alignment horizontal="left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23" xfId="0" applyFont="1" applyFill="1" applyBorder="1" applyAlignment="1">
      <alignment horizontal="left" vertical="center" wrapText="1"/>
    </xf>
    <xf numFmtId="0" fontId="27" fillId="0" borderId="22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23" xfId="0" applyFont="1" applyBorder="1" applyAlignment="1">
      <alignment horizontal="right" vertical="center" wrapText="1"/>
    </xf>
    <xf numFmtId="167" fontId="25" fillId="0" borderId="17" xfId="0" applyNumberFormat="1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3" fontId="37" fillId="0" borderId="12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</cellXfs>
  <cellStyles count="60"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2"/>
    <cellStyle name="Обычный 2 2" xfId="4"/>
    <cellStyle name="Обычный 2 3" xfId="5"/>
    <cellStyle name="Обычный 2 4" xfId="9"/>
    <cellStyle name="Обычный 2 5" xfId="10"/>
    <cellStyle name="Обычный 3" xfId="3"/>
    <cellStyle name="Обычный 3 2" xfId="49"/>
    <cellStyle name="Обычный 3 2 4" xfId="11"/>
    <cellStyle name="Обычный 4" xfId="6"/>
    <cellStyle name="Обычный 4 2" xfId="50"/>
    <cellStyle name="Обычный 5" xfId="7"/>
    <cellStyle name="Обычный 6" xfId="8"/>
    <cellStyle name="Обычный 6 2" xfId="51"/>
    <cellStyle name="Обычный 6 2 2" xfId="13"/>
    <cellStyle name="Обычный 7" xfId="52"/>
    <cellStyle name="Плохой 2" xfId="53"/>
    <cellStyle name="Пояснение 2" xfId="54"/>
    <cellStyle name="Примечание 2" xfId="55"/>
    <cellStyle name="Связанная ячейка 2" xfId="56"/>
    <cellStyle name="Стиль 1" xfId="1"/>
    <cellStyle name="Текст предупреждения 2" xfId="57"/>
    <cellStyle name="Финансовый 2" xfId="12"/>
    <cellStyle name="Финансовый 3" xfId="58"/>
    <cellStyle name="Хороший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Users\dsp\Desktop\&#1088;&#1091;&#1082;&#1086;&#1074;&#1086;&#1076;&#1089;&#1090;&#1074;&#1072;%20&#1088;&#1077;&#1075;&#1083;&#1072;&#1084;&#1077;&#1085;&#1090;&#1099;\1%20&#1056;&#1045;&#1050;&#1054;&#1052;&#1045;&#1053;&#1044;&#1040;&#1062;&#1048;&#1048;%20&#1087;&#1086;%20&#1091;&#1095;&#1077;&#1090;&#1091;%20&#1082;&#1072;&#1073;&#1077;&#1083;&#1103;%2026092016\&#1089;&#1076;&#1072;&#1095;&#1072;%20&#1073;&#1088;&#1072;&#1082;&#1072;\2018\&#1041;&#1072;&#1083;&#1072;&#1085;&#1089;%20&#1082;&#1072;&#1073;&#1077;&#1083;&#1103;%20&#1074;&#1089;&#1077;%20&#1092;&#1086;&#1088;&#1084;&#1099;%20&#1053;&#1043;&#1044;&#1059;-2%20&#1092;&#1077;&#1074;&#1088;&#1072;&#1083;&#110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ИД"/>
      <sheetName val="ИД"/>
      <sheetName val="Балансы"/>
      <sheetName val="1а"/>
      <sheetName val="2а"/>
      <sheetName val="2б РСП"/>
      <sheetName val="2б Борец"/>
      <sheetName val="2б ЭПУ"/>
      <sheetName val="2в РСП"/>
      <sheetName val="2в борец"/>
      <sheetName val="2в ЭПУ"/>
      <sheetName val="2г ЭПУ"/>
      <sheetName val="2г РСП"/>
      <sheetName val="2г Борец"/>
      <sheetName val="2н"/>
      <sheetName val="2д"/>
      <sheetName val="3а РСП"/>
      <sheetName val="3б (Борец)"/>
      <sheetName val="3б РСП"/>
      <sheetName val="3в РСП"/>
      <sheetName val="3гБорец"/>
      <sheetName val="3д (Борец)"/>
      <sheetName val="3е РСП"/>
      <sheetName val="3ж РСП"/>
      <sheetName val="3жБорец"/>
      <sheetName val="Классификатор"/>
    </sheetNames>
    <sheetDataSet>
      <sheetData sheetId="0"/>
      <sheetData sheetId="1"/>
      <sheetData sheetId="2">
        <row r="1">
          <cell r="U1">
            <v>43125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C3" t="str">
            <v>КПБП 120</v>
          </cell>
          <cell r="I3" t="str">
            <v>3х8</v>
          </cell>
        </row>
        <row r="4">
          <cell r="I4" t="str">
            <v>3х10</v>
          </cell>
        </row>
        <row r="5">
          <cell r="I5" t="str">
            <v>3х13</v>
          </cell>
        </row>
        <row r="6">
          <cell r="I6" t="str">
            <v>3х16</v>
          </cell>
        </row>
        <row r="7">
          <cell r="I7" t="str">
            <v>3х21</v>
          </cell>
        </row>
        <row r="8">
          <cell r="I8" t="str">
            <v>3х21,15</v>
          </cell>
        </row>
        <row r="9">
          <cell r="I9" t="str">
            <v>3х25</v>
          </cell>
        </row>
        <row r="10">
          <cell r="I10" t="str">
            <v>3х11</v>
          </cell>
        </row>
        <row r="11">
          <cell r="I11" t="str">
            <v>3х35</v>
          </cell>
        </row>
        <row r="12"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87" zoomScaleNormal="87" zoomScaleSheetLayoutView="87" workbookViewId="0">
      <selection activeCell="F14" sqref="F14"/>
    </sheetView>
  </sheetViews>
  <sheetFormatPr defaultRowHeight="15.75" x14ac:dyDescent="0.25"/>
  <cols>
    <col min="1" max="1" width="7.7109375" style="1" customWidth="1"/>
    <col min="2" max="2" width="24.5703125" style="2" customWidth="1"/>
    <col min="3" max="3" width="13.140625" style="2" customWidth="1"/>
    <col min="4" max="4" width="12.42578125" style="2" customWidth="1"/>
    <col min="5" max="5" width="14.28515625" style="2" customWidth="1"/>
    <col min="6" max="6" width="21.140625" style="2" customWidth="1"/>
    <col min="7" max="7" width="18" style="2" customWidth="1"/>
    <col min="8" max="8" width="20.42578125" style="2" customWidth="1"/>
    <col min="9" max="9" width="37.7109375" style="2" customWidth="1"/>
    <col min="10" max="10" width="55.42578125" style="1" customWidth="1"/>
    <col min="11" max="11" width="15.5703125" style="1" customWidth="1"/>
    <col min="12" max="16384" width="9.140625" style="1"/>
  </cols>
  <sheetData>
    <row r="1" spans="1:9" ht="22.5" customHeight="1" x14ac:dyDescent="0.25">
      <c r="I1" s="12" t="s">
        <v>24</v>
      </c>
    </row>
    <row r="2" spans="1:9" ht="22.5" customHeight="1" x14ac:dyDescent="0.25">
      <c r="B2" s="4"/>
      <c r="C2" s="4"/>
      <c r="D2" s="4"/>
      <c r="E2" s="4"/>
      <c r="F2" s="4"/>
      <c r="G2" s="4"/>
      <c r="H2" s="4"/>
      <c r="I2" s="11" t="s">
        <v>25</v>
      </c>
    </row>
    <row r="3" spans="1:9" ht="52.5" customHeight="1" thickBot="1" x14ac:dyDescent="0.3">
      <c r="A3" s="76" t="s">
        <v>42</v>
      </c>
      <c r="B3" s="76"/>
      <c r="C3" s="76"/>
      <c r="D3" s="76"/>
      <c r="E3" s="76"/>
      <c r="F3" s="76"/>
      <c r="G3" s="76"/>
      <c r="H3" s="76"/>
      <c r="I3" s="76"/>
    </row>
    <row r="4" spans="1:9" ht="70.5" customHeight="1" thickBot="1" x14ac:dyDescent="0.3">
      <c r="A4" s="24" t="s">
        <v>22</v>
      </c>
      <c r="B4" s="17" t="s">
        <v>1</v>
      </c>
      <c r="C4" s="18" t="s">
        <v>3</v>
      </c>
      <c r="D4" s="18" t="s">
        <v>2</v>
      </c>
      <c r="E4" s="19" t="s">
        <v>26</v>
      </c>
      <c r="F4" s="41" t="s">
        <v>27</v>
      </c>
      <c r="G4" s="42" t="s">
        <v>20</v>
      </c>
      <c r="H4" s="43" t="s">
        <v>28</v>
      </c>
      <c r="I4" s="20" t="s">
        <v>15</v>
      </c>
    </row>
    <row r="5" spans="1:9" x14ac:dyDescent="0.25">
      <c r="A5" s="22">
        <v>1</v>
      </c>
      <c r="B5" s="37" t="s">
        <v>18</v>
      </c>
      <c r="C5" s="8" t="s">
        <v>4</v>
      </c>
      <c r="D5" s="8" t="s">
        <v>0</v>
      </c>
      <c r="E5" s="38" t="s">
        <v>32</v>
      </c>
      <c r="F5" s="55">
        <v>3664</v>
      </c>
      <c r="G5" s="16" t="s">
        <v>8</v>
      </c>
      <c r="H5" s="56" t="e">
        <f t="shared" ref="H5:H6" si="0">F5*G5</f>
        <v>#VALUE!</v>
      </c>
      <c r="I5" s="77" t="s">
        <v>40</v>
      </c>
    </row>
    <row r="6" spans="1:9" ht="16.5" thickBot="1" x14ac:dyDescent="0.3">
      <c r="A6" s="50">
        <f>A5+1</f>
        <v>2</v>
      </c>
      <c r="B6" s="46" t="s">
        <v>18</v>
      </c>
      <c r="C6" s="10" t="s">
        <v>4</v>
      </c>
      <c r="D6" s="47" t="s">
        <v>0</v>
      </c>
      <c r="E6" s="54" t="s">
        <v>33</v>
      </c>
      <c r="F6" s="44">
        <v>924</v>
      </c>
      <c r="G6" s="51" t="s">
        <v>8</v>
      </c>
      <c r="H6" s="48" t="e">
        <f t="shared" si="0"/>
        <v>#VALUE!</v>
      </c>
      <c r="I6" s="78"/>
    </row>
    <row r="7" spans="1:9" ht="19.5" customHeight="1" thickBot="1" x14ac:dyDescent="0.3">
      <c r="A7" s="63" t="s">
        <v>30</v>
      </c>
      <c r="B7" s="64"/>
      <c r="C7" s="64"/>
      <c r="D7" s="64"/>
      <c r="E7" s="65"/>
      <c r="F7" s="45">
        <f>SUM(F5:F6)</f>
        <v>4588</v>
      </c>
      <c r="G7" s="58" t="s">
        <v>5</v>
      </c>
      <c r="H7" s="59" t="e">
        <f>SUM(H5:H6)</f>
        <v>#VALUE!</v>
      </c>
      <c r="I7" s="78"/>
    </row>
    <row r="8" spans="1:9" ht="19.5" customHeight="1" x14ac:dyDescent="0.25">
      <c r="A8" s="52">
        <v>3</v>
      </c>
      <c r="B8" s="37" t="s">
        <v>17</v>
      </c>
      <c r="C8" s="8" t="s">
        <v>4</v>
      </c>
      <c r="D8" s="8" t="s">
        <v>0</v>
      </c>
      <c r="E8" s="38" t="s">
        <v>34</v>
      </c>
      <c r="F8" s="49">
        <v>1632</v>
      </c>
      <c r="G8" s="16" t="s">
        <v>8</v>
      </c>
      <c r="H8" s="9" t="e">
        <f t="shared" ref="H8:H12" si="1">F8*G8</f>
        <v>#VALUE!</v>
      </c>
      <c r="I8" s="78"/>
    </row>
    <row r="9" spans="1:9" ht="19.5" customHeight="1" x14ac:dyDescent="0.25">
      <c r="A9" s="23">
        <v>4</v>
      </c>
      <c r="B9" s="37" t="s">
        <v>17</v>
      </c>
      <c r="C9" s="8" t="s">
        <v>4</v>
      </c>
      <c r="D9" s="8" t="s">
        <v>0</v>
      </c>
      <c r="E9" s="53" t="s">
        <v>35</v>
      </c>
      <c r="F9" s="44">
        <v>1676</v>
      </c>
      <c r="G9" s="16" t="s">
        <v>8</v>
      </c>
      <c r="H9" s="9" t="e">
        <f t="shared" si="1"/>
        <v>#VALUE!</v>
      </c>
      <c r="I9" s="78"/>
    </row>
    <row r="10" spans="1:9" ht="19.5" customHeight="1" x14ac:dyDescent="0.25">
      <c r="A10" s="23">
        <v>5</v>
      </c>
      <c r="B10" s="37" t="s">
        <v>17</v>
      </c>
      <c r="C10" s="10" t="s">
        <v>4</v>
      </c>
      <c r="D10" s="8" t="s">
        <v>0</v>
      </c>
      <c r="E10" s="53" t="s">
        <v>36</v>
      </c>
      <c r="F10" s="44">
        <v>2416</v>
      </c>
      <c r="G10" s="14" t="s">
        <v>8</v>
      </c>
      <c r="H10" s="9" t="e">
        <f>F10*G10</f>
        <v>#VALUE!</v>
      </c>
      <c r="I10" s="78"/>
    </row>
    <row r="11" spans="1:9" ht="19.5" customHeight="1" x14ac:dyDescent="0.25">
      <c r="A11" s="23">
        <v>6</v>
      </c>
      <c r="B11" s="37" t="s">
        <v>17</v>
      </c>
      <c r="C11" s="10" t="s">
        <v>4</v>
      </c>
      <c r="D11" s="8" t="s">
        <v>23</v>
      </c>
      <c r="E11" s="53" t="s">
        <v>37</v>
      </c>
      <c r="F11" s="44">
        <v>2414</v>
      </c>
      <c r="G11" s="14" t="s">
        <v>8</v>
      </c>
      <c r="H11" s="9" t="e">
        <f t="shared" si="1"/>
        <v>#VALUE!</v>
      </c>
      <c r="I11" s="78"/>
    </row>
    <row r="12" spans="1:9" ht="19.5" customHeight="1" thickBot="1" x14ac:dyDescent="0.3">
      <c r="A12" s="50">
        <v>7</v>
      </c>
      <c r="B12" s="46" t="s">
        <v>17</v>
      </c>
      <c r="C12" s="10" t="s">
        <v>4</v>
      </c>
      <c r="D12" s="47" t="s">
        <v>23</v>
      </c>
      <c r="E12" s="54" t="s">
        <v>38</v>
      </c>
      <c r="F12" s="44">
        <v>289</v>
      </c>
      <c r="G12" s="51" t="s">
        <v>8</v>
      </c>
      <c r="H12" s="48" t="e">
        <f t="shared" si="1"/>
        <v>#VALUE!</v>
      </c>
      <c r="I12" s="79"/>
    </row>
    <row r="13" spans="1:9" ht="19.5" customHeight="1" thickBot="1" x14ac:dyDescent="0.3">
      <c r="A13" s="63" t="s">
        <v>31</v>
      </c>
      <c r="B13" s="64"/>
      <c r="C13" s="64"/>
      <c r="D13" s="64"/>
      <c r="E13" s="65"/>
      <c r="F13" s="45">
        <f>SUM(F8:F12)</f>
        <v>8427</v>
      </c>
      <c r="G13" s="58" t="s">
        <v>5</v>
      </c>
      <c r="H13" s="59" t="e">
        <f>SUM(H8:H12)</f>
        <v>#VALUE!</v>
      </c>
      <c r="I13" s="57" t="s">
        <v>5</v>
      </c>
    </row>
    <row r="14" spans="1:9" ht="18" customHeight="1" thickBot="1" x14ac:dyDescent="0.3">
      <c r="A14" s="80" t="s">
        <v>39</v>
      </c>
      <c r="B14" s="81"/>
      <c r="C14" s="81"/>
      <c r="D14" s="81"/>
      <c r="E14" s="81"/>
      <c r="F14" s="82">
        <f>F7+F13</f>
        <v>13015</v>
      </c>
      <c r="G14" s="83" t="s">
        <v>5</v>
      </c>
      <c r="H14" s="82" t="e">
        <f>H7+H13</f>
        <v>#VALUE!</v>
      </c>
      <c r="I14" s="84" t="s">
        <v>5</v>
      </c>
    </row>
    <row r="15" spans="1:9" ht="57.75" customHeight="1" x14ac:dyDescent="0.25">
      <c r="B15" s="21" t="s">
        <v>21</v>
      </c>
      <c r="C15" s="61"/>
      <c r="D15" s="61"/>
      <c r="E15" s="62" t="s">
        <v>16</v>
      </c>
      <c r="F15" s="62"/>
      <c r="G15" s="15"/>
      <c r="H15" s="15"/>
      <c r="I15" s="15"/>
    </row>
    <row r="16" spans="1:9" x14ac:dyDescent="0.25">
      <c r="B16" s="3"/>
      <c r="C16" s="60" t="s">
        <v>6</v>
      </c>
      <c r="D16" s="60"/>
      <c r="E16" s="39"/>
      <c r="F16" s="40"/>
      <c r="G16" s="3"/>
      <c r="H16" s="3"/>
    </row>
  </sheetData>
  <mergeCells count="8">
    <mergeCell ref="C16:D16"/>
    <mergeCell ref="C15:D15"/>
    <mergeCell ref="E15:F15"/>
    <mergeCell ref="A14:E14"/>
    <mergeCell ref="A3:I3"/>
    <mergeCell ref="A7:E7"/>
    <mergeCell ref="A13:E13"/>
    <mergeCell ref="I5:I1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15" zoomScaleNormal="115" workbookViewId="0">
      <selection activeCell="B17" sqref="B17"/>
    </sheetView>
  </sheetViews>
  <sheetFormatPr defaultRowHeight="15.75" x14ac:dyDescent="0.25"/>
  <cols>
    <col min="1" max="1" width="7.7109375" style="1" customWidth="1"/>
    <col min="2" max="2" width="26.140625" style="2" customWidth="1"/>
    <col min="3" max="3" width="24.5703125" style="2" customWidth="1"/>
    <col min="4" max="4" width="13.140625" style="2" customWidth="1"/>
    <col min="5" max="5" width="12.42578125" style="2" customWidth="1"/>
    <col min="6" max="6" width="27" style="2" customWidth="1"/>
    <col min="7" max="7" width="10.7109375" style="2" customWidth="1"/>
    <col min="8" max="9" width="21.85546875" style="2" customWidth="1"/>
    <col min="10" max="10" width="35.28515625" style="2" customWidth="1"/>
    <col min="11" max="11" width="43.42578125" style="1" customWidth="1"/>
    <col min="12" max="12" width="15.5703125" style="1" customWidth="1"/>
    <col min="13" max="16384" width="9.140625" style="1"/>
  </cols>
  <sheetData>
    <row r="1" spans="1:10" ht="22.5" customHeight="1" x14ac:dyDescent="0.25">
      <c r="J1" s="12" t="s">
        <v>24</v>
      </c>
    </row>
    <row r="2" spans="1:10" ht="20.25" x14ac:dyDescent="0.25">
      <c r="B2" s="5"/>
      <c r="C2" s="5"/>
      <c r="D2" s="5"/>
      <c r="E2" s="5"/>
      <c r="F2" s="7"/>
      <c r="G2" s="6"/>
      <c r="H2" s="5"/>
      <c r="I2" s="35"/>
      <c r="J2" s="11" t="s">
        <v>29</v>
      </c>
    </row>
    <row r="3" spans="1:10" ht="36.75" customHeight="1" thickBot="1" x14ac:dyDescent="0.3">
      <c r="A3" s="75" t="s">
        <v>41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63" customHeight="1" thickBot="1" x14ac:dyDescent="0.3">
      <c r="A4" s="25" t="s">
        <v>22</v>
      </c>
      <c r="B4" s="26" t="s">
        <v>19</v>
      </c>
      <c r="C4" s="27" t="s">
        <v>11</v>
      </c>
      <c r="D4" s="66" t="s">
        <v>12</v>
      </c>
      <c r="E4" s="67"/>
      <c r="F4" s="67"/>
      <c r="G4" s="68"/>
      <c r="H4" s="27" t="s">
        <v>9</v>
      </c>
      <c r="I4" s="36" t="s">
        <v>13</v>
      </c>
      <c r="J4" s="27" t="s">
        <v>14</v>
      </c>
    </row>
    <row r="5" spans="1:10" ht="138" customHeight="1" thickBot="1" x14ac:dyDescent="0.3">
      <c r="A5" s="28">
        <v>1</v>
      </c>
      <c r="B5" s="29" t="s">
        <v>10</v>
      </c>
      <c r="C5" s="30" t="s">
        <v>8</v>
      </c>
      <c r="D5" s="69" t="s">
        <v>43</v>
      </c>
      <c r="E5" s="70"/>
      <c r="F5" s="70"/>
      <c r="G5" s="71"/>
      <c r="H5" s="31" t="s">
        <v>8</v>
      </c>
      <c r="I5" s="32" t="s">
        <v>8</v>
      </c>
      <c r="J5" s="33" t="e">
        <f>H5*I5</f>
        <v>#VALUE!</v>
      </c>
    </row>
    <row r="6" spans="1:10" ht="16.5" thickBot="1" x14ac:dyDescent="0.3">
      <c r="A6" s="72" t="s">
        <v>7</v>
      </c>
      <c r="B6" s="73"/>
      <c r="C6" s="73"/>
      <c r="D6" s="73"/>
      <c r="E6" s="73"/>
      <c r="F6" s="73"/>
      <c r="G6" s="74"/>
      <c r="H6" s="34" t="e">
        <f>#REF!+H5</f>
        <v>#REF!</v>
      </c>
      <c r="I6" s="36" t="s">
        <v>5</v>
      </c>
      <c r="J6" s="34" t="e">
        <f>#REF!+J5</f>
        <v>#REF!</v>
      </c>
    </row>
    <row r="7" spans="1:10" ht="48" customHeight="1" x14ac:dyDescent="0.25">
      <c r="C7" s="21" t="s">
        <v>21</v>
      </c>
      <c r="D7" s="61"/>
      <c r="E7" s="61"/>
      <c r="F7" s="15" t="s">
        <v>16</v>
      </c>
      <c r="G7" s="15"/>
      <c r="H7" s="15"/>
      <c r="I7" s="15"/>
      <c r="J7" s="15"/>
    </row>
    <row r="8" spans="1:10" x14ac:dyDescent="0.25">
      <c r="C8" s="3"/>
      <c r="D8" s="60" t="s">
        <v>6</v>
      </c>
      <c r="E8" s="60"/>
      <c r="F8" s="13"/>
      <c r="G8" s="3"/>
      <c r="H8" s="3"/>
      <c r="I8" s="3"/>
    </row>
  </sheetData>
  <mergeCells count="6">
    <mergeCell ref="D8:E8"/>
    <mergeCell ref="A3:J3"/>
    <mergeCell ref="D4:G4"/>
    <mergeCell ref="D5:G5"/>
    <mergeCell ref="A6:G6"/>
    <mergeCell ref="D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3.1.1А</vt:lpstr>
      <vt:lpstr>3.1.2А</vt:lpstr>
      <vt:lpstr>'3.1.1А'!Область_печати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Акутин Сергей Александрович</dc:creator>
  <cp:lastModifiedBy>Палагута Владимир Александрович</cp:lastModifiedBy>
  <cp:lastPrinted>2023-05-31T13:42:59Z</cp:lastPrinted>
  <dcterms:created xsi:type="dcterms:W3CDTF">2017-02-07T06:04:51Z</dcterms:created>
  <dcterms:modified xsi:type="dcterms:W3CDTF">2025-01-30T04:56:05Z</dcterms:modified>
</cp:coreProperties>
</file>